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05" yWindow="345" windowWidth="20730" windowHeight="11760"/>
  </bookViews>
  <sheets>
    <sheet name="Лист1" sheetId="1" r:id="rId1"/>
  </sheets>
  <definedNames>
    <definedName name="_xlnm.Print_Titles" localSheetId="0">Лист1!$17:$17</definedName>
  </definedNames>
  <calcPr calcId="144525"/>
</workbook>
</file>

<file path=xl/calcChain.xml><?xml version="1.0" encoding="utf-8"?>
<calcChain xmlns="http://schemas.openxmlformats.org/spreadsheetml/2006/main">
  <c r="F23" i="1" l="1"/>
  <c r="F24" i="1" s="1"/>
  <c r="F25" i="1" s="1"/>
  <c r="F27" i="1" l="1"/>
  <c r="F26" i="1"/>
</calcChain>
</file>

<file path=xl/comments1.xml><?xml version="1.0" encoding="utf-8"?>
<comments xmlns="http://schemas.openxmlformats.org/spreadsheetml/2006/main">
  <authors>
    <author>Сергей</author>
    <author>Alex</author>
    <author>Алексей</author>
    <author>Alex Sosedko</author>
  </authors>
  <commentList>
    <comment ref="B8" authorId="0">
      <text>
        <r>
          <rPr>
            <sz val="8"/>
            <rFont val="Tahoma"/>
            <charset val="204"/>
          </rPr>
          <t>Титул::&lt;Наименование стройки&gt;, &lt;Наименование объекта&gt;, &lt;Наименование локальной сметы&gt;, &lt;Наименование очереди&gt;</t>
        </r>
      </text>
    </comment>
    <comment ref="B10" authorId="0">
      <text>
        <r>
          <rPr>
            <sz val="8"/>
            <rFont val="Tahoma"/>
            <charset val="204"/>
          </rPr>
          <t>Титул::&lt;подпись 240 значение&gt;</t>
        </r>
      </text>
    </comment>
    <comment ref="B12" authorId="1">
      <text>
        <r>
          <rPr>
            <b/>
            <sz val="8"/>
            <rFont val="Tahoma"/>
            <charset val="204"/>
          </rPr>
          <t>Титул::&lt;подпись 230 значение&gt;</t>
        </r>
      </text>
    </comment>
    <comment ref="A13" authorId="2">
      <text>
        <r>
          <rPr>
            <b/>
            <sz val="9"/>
            <rFont val="Tahoma"/>
            <charset val="204"/>
          </rPr>
          <t>Титул::&lt;Итого по расчету&gt; &lt;Единица измерения стомости&gt;</t>
        </r>
      </text>
    </comment>
    <comment ref="E16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Титул::&lt;Единица измерения стомости&gt;</t>
        </r>
      </text>
    </comment>
    <comment ref="F16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Титул::&lt;Единица измерения стомости&gt;</t>
        </r>
      </text>
    </comment>
    <comment ref="B17" authorId="0">
      <text>
        <r>
          <rPr>
            <sz val="8"/>
            <color indexed="81"/>
            <rFont val="Tahoma"/>
            <family val="2"/>
            <charset val="204"/>
          </rPr>
          <t xml:space="preserve"> ПИР::&lt;Номер позиции по смете&gt;</t>
        </r>
      </text>
    </comment>
    <comment ref="C17" authorId="0">
      <text>
        <r>
          <rPr>
            <sz val="8"/>
            <color indexed="81"/>
            <rFont val="Tahoma"/>
            <family val="2"/>
            <charset val="204"/>
          </rPr>
          <t xml:space="preserve"> ПИР::&lt;Наименование (текстовая часть) расценки&gt;, &lt;Расчет физ. объема&gt;(&lt;Ед. измерения по расценке&gt;)&lt;Пустой идентификатор&gt;</t>
        </r>
      </text>
    </comment>
    <comment ref="D17" authorId="3">
      <text>
        <r>
          <rPr>
            <sz val="8"/>
            <color indexed="81"/>
            <rFont val="Tahoma"/>
            <family val="2"/>
            <charset val="204"/>
          </rPr>
          <t xml:space="preserve"> ПИР::&lt;Номера частей&gt;
(&lt;Обоснование (код) позиции&gt;)&lt;Пустой идентификатор&gt;&lt;Наименование коэффициентов со значениями&gt;</t>
        </r>
      </text>
    </comment>
    <comment ref="E17" authorId="0">
      <text>
        <r>
          <rPr>
            <sz val="8"/>
            <color indexed="81"/>
            <rFont val="Tahoma"/>
            <family val="2"/>
            <charset val="204"/>
          </rPr>
          <t xml:space="preserve"> ПИР::&lt;Расчет стомости&gt;,
где количество &lt;Количество всего (физ. объем) по позиции&gt;=&lt;Формула расчета физ. объема&gt;</t>
        </r>
      </text>
    </comment>
    <comment ref="F17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ПИР::&lt;Стоимость&gt;&lt;Стоимость КОС&gt;</t>
        </r>
      </text>
    </comment>
  </commentList>
</comments>
</file>

<file path=xl/sharedStrings.xml><?xml version="1.0" encoding="utf-8"?>
<sst xmlns="http://schemas.openxmlformats.org/spreadsheetml/2006/main" count="36" uniqueCount="35">
  <si>
    <t>№ пп</t>
  </si>
  <si>
    <t>Характеристика предприятия,
здания, сооружения или вид работ</t>
  </si>
  <si>
    <t>Номер частей, глав, таблиц, параграфов и пунктов указаний к разделу справочника базовых цен на проектные и изыскательские работы для строителей</t>
  </si>
  <si>
    <t>Расчет стоимости: (a+bx)*Kj или (стоимость строительно-монтажных работ)*проц./ 100 или количество * цена, руб.</t>
  </si>
  <si>
    <t>Стоимость работ, 
руб.</t>
  </si>
  <si>
    <t>Раздел 1. Разработка ПО</t>
  </si>
  <si>
    <t xml:space="preserve">СБЦП "АСУТП (2016)" ТЧ п.2.11.2
(СБЦП22-п.2.11.2-6) </t>
  </si>
  <si>
    <t>Таб.6 Стадии проектирования: Программное обеспечение-ПД=10-20%, РД=80-90% ПЗ=0,8 К=0,8;</t>
  </si>
  <si>
    <t xml:space="preserve"> </t>
  </si>
  <si>
    <t>ВСЕГО по смете</t>
  </si>
  <si>
    <t xml:space="preserve">   Итого Поз. 1</t>
  </si>
  <si>
    <t xml:space="preserve">   Всего с учетом "Уральский коэффициент К=1,075"</t>
  </si>
  <si>
    <t xml:space="preserve">   ВСЕГО по смете</t>
  </si>
  <si>
    <t>Таб.4 АСУТП не является впервые разрабатываемой- К1: экспертно определяемая доля повторно используемых проенктных решений в общем количестве проектных решений по АСУТП свыше 50 до 65% ПЗ=0,5 К=0,5</t>
  </si>
  <si>
    <t>ООО "Березниковская водоснабжающая компания"</t>
  </si>
  <si>
    <t>[должность, подпись (инициалы, фамилия)]</t>
  </si>
  <si>
    <t xml:space="preserve">Ценностный множитель для части документации на АСУТП: Sпо, 7 (ПО) </t>
  </si>
  <si>
    <t>Ф2 - 1 балл (п.1.1)
Ф5 - 1 балла (п. 2.1)</t>
  </si>
  <si>
    <t>Ф6 - 1 балла (п.3.1)
Ф7 - 1 балла (п.4.1)
Ф8 - 1 балл (п.5.1)
Ф9 - 1 балла (п. 6.1)
Ф10 - 1 баллов (п.7.1)</t>
  </si>
  <si>
    <t>(46260*7)*0,8*0,5</t>
  </si>
  <si>
    <t>Наименование организации заказчика:</t>
  </si>
  <si>
    <t xml:space="preserve">   Всего с учетом "Коэффициент инфляции 3 кв.2024 г. К=6,1"   Прилож №4 к письму Минстроя РФ № 43022-ИФ/09 от 29.07.2024</t>
  </si>
  <si>
    <t>Инженер-сметчик</t>
  </si>
  <si>
    <t>Д.Ю. Беляев</t>
  </si>
  <si>
    <t xml:space="preserve">   НДС 20 %</t>
  </si>
  <si>
    <t>Приложение № 3.5.</t>
  </si>
  <si>
    <t>к договору № ________________2024</t>
  </si>
  <si>
    <t>УТВЕРЖДАЮ:</t>
  </si>
  <si>
    <t>Главный инженер ООО "БВК"</t>
  </si>
  <si>
    <t>_____________/О.В. Постоногова/</t>
  </si>
  <si>
    <t>СОГЛАСОВАНО:</t>
  </si>
  <si>
    <t>_____________/___________/</t>
  </si>
  <si>
    <t>СМЕТА № 05-01-01</t>
  </si>
  <si>
    <t>Итого по расчету: 1 019 255,83 руб.</t>
  </si>
  <si>
    <t>«Создание автоматизированной системы мониторинга работы разводящей сети и насосных станций (диктующие точки, диспетчеризация, телеметрия, ПУВ, автоматизированные ВРК)». Установка узлов учета на сетях водоснабжения. ПО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</si>
</sst>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 Cyr"/>
      <charset val="204"/>
    </font>
    <font>
      <i/>
      <sz val="9"/>
      <name val="Arial"/>
      <family val="2"/>
      <charset val="204"/>
    </font>
    <font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0"/>
      <color rgb="FF000000"/>
      <name val="Arial"/>
      <charset val="204"/>
    </font>
    <font>
      <sz val="8"/>
      <name val="Tahoma"/>
      <charset val="204"/>
    </font>
    <font>
      <sz val="10"/>
      <color rgb="FF000000"/>
      <name val="Arial"/>
      <charset val="204"/>
    </font>
    <font>
      <sz val="10"/>
      <color rgb="FF000000"/>
      <name val="Arial Cyr"/>
      <charset val="204"/>
    </font>
    <font>
      <sz val="10"/>
      <color rgb="FF000000"/>
      <name val="Calibri"/>
      <charset val="204"/>
    </font>
    <font>
      <b/>
      <sz val="8"/>
      <name val="Tahoma"/>
      <charset val="204"/>
    </font>
    <font>
      <b/>
      <sz val="9"/>
      <name val="Tahoma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>
      <alignment horizontal="right" vertical="top" wrapText="1"/>
    </xf>
    <xf numFmtId="0" fontId="1" fillId="0" borderId="1">
      <alignment horizontal="center" wrapText="1"/>
    </xf>
    <xf numFmtId="0" fontId="2" fillId="0" borderId="1" applyBorder="0" applyAlignment="0">
      <alignment horizontal="center" wrapText="1"/>
    </xf>
    <xf numFmtId="0" fontId="1" fillId="0" borderId="0">
      <alignment horizontal="center"/>
    </xf>
    <xf numFmtId="0" fontId="1" fillId="0" borderId="0">
      <alignment horizontal="left" vertical="top"/>
    </xf>
  </cellStyleXfs>
  <cellXfs count="72">
    <xf numFmtId="0" fontId="0" fillId="0" borderId="0" xfId="0"/>
    <xf numFmtId="0" fontId="2" fillId="0" borderId="0" xfId="0" applyFont="1"/>
    <xf numFmtId="0" fontId="2" fillId="0" borderId="0" xfId="4" applyFont="1" applyBorder="1">
      <alignment horizontal="center"/>
    </xf>
    <xf numFmtId="0" fontId="2" fillId="0" borderId="0" xfId="4" applyFont="1" applyBorder="1" applyAlignment="1">
      <alignment horizontal="right"/>
    </xf>
    <xf numFmtId="0" fontId="2" fillId="0" borderId="0" xfId="4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10" fillId="0" borderId="0" xfId="0" applyFont="1"/>
    <xf numFmtId="0" fontId="7" fillId="0" borderId="3" xfId="0" applyFont="1" applyBorder="1" applyAlignment="1">
      <alignment horizontal="center" vertical="center" wrapText="1"/>
    </xf>
    <xf numFmtId="0" fontId="2" fillId="0" borderId="0" xfId="4" applyFont="1" applyBorder="1" applyAlignment="1">
      <alignment wrapText="1"/>
    </xf>
    <xf numFmtId="0" fontId="11" fillId="0" borderId="0" xfId="0" applyFont="1" applyAlignment="1">
      <alignment vertical="top"/>
    </xf>
    <xf numFmtId="0" fontId="2" fillId="0" borderId="0" xfId="5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7" fillId="0" borderId="1" xfId="4" applyFont="1" applyBorder="1" applyAlignment="1">
      <alignment horizontal="center" vertical="center" wrapText="1"/>
    </xf>
    <xf numFmtId="0" fontId="10" fillId="0" borderId="0" xfId="0" applyFont="1"/>
    <xf numFmtId="0" fontId="2" fillId="0" borderId="0" xfId="0" applyNumberFormat="1" applyFont="1" applyAlignment="1">
      <alignment horizontal="right" vertical="top" wrapText="1"/>
    </xf>
    <xf numFmtId="0" fontId="2" fillId="0" borderId="4" xfId="3" applyBorder="1">
      <alignment horizontal="center" wrapText="1"/>
    </xf>
    <xf numFmtId="0" fontId="2" fillId="0" borderId="5" xfId="3" applyBorder="1" applyAlignment="1">
      <alignment horizont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4" xfId="5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left" vertical="top" wrapText="1"/>
    </xf>
    <xf numFmtId="0" fontId="14" fillId="0" borderId="6" xfId="5" applyFont="1" applyBorder="1" applyAlignment="1">
      <alignment horizontal="left" vertical="top" wrapText="1"/>
    </xf>
    <xf numFmtId="0" fontId="14" fillId="0" borderId="6" xfId="0" applyFont="1" applyBorder="1" applyAlignment="1">
      <alignment horizontal="center" vertical="top" wrapText="1"/>
    </xf>
    <xf numFmtId="0" fontId="14" fillId="0" borderId="6" xfId="0" applyNumberFormat="1" applyFont="1" applyBorder="1" applyAlignment="1">
      <alignment horizontal="right" vertical="top" wrapText="1"/>
    </xf>
    <xf numFmtId="0" fontId="3" fillId="0" borderId="4" xfId="0" applyFont="1" applyBorder="1" applyAlignment="1">
      <alignment vertical="top" wrapText="1"/>
    </xf>
    <xf numFmtId="0" fontId="4" fillId="0" borderId="4" xfId="0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vertical="top" wrapText="1"/>
    </xf>
    <xf numFmtId="4" fontId="2" fillId="0" borderId="4" xfId="0" applyNumberFormat="1" applyFont="1" applyBorder="1" applyAlignment="1">
      <alignment horizontal="right" vertical="top" wrapText="1"/>
    </xf>
    <xf numFmtId="4" fontId="4" fillId="0" borderId="1" xfId="0" applyNumberFormat="1" applyFont="1" applyBorder="1" applyAlignment="1">
      <alignment horizontal="right" vertical="top" wrapText="1"/>
    </xf>
    <xf numFmtId="0" fontId="15" fillId="0" borderId="0" xfId="0" applyFont="1"/>
    <xf numFmtId="0" fontId="15" fillId="0" borderId="0" xfId="0" applyFont="1" applyAlignment="1">
      <alignment horizontal="right"/>
    </xf>
    <xf numFmtId="0" fontId="16" fillId="0" borderId="0" xfId="0" applyFont="1"/>
    <xf numFmtId="0" fontId="8" fillId="0" borderId="0" xfId="0" applyFont="1"/>
    <xf numFmtId="0" fontId="16" fillId="0" borderId="0" xfId="0" applyFont="1" applyAlignment="1">
      <alignment horizontal="right"/>
    </xf>
    <xf numFmtId="0" fontId="16" fillId="0" borderId="0" xfId="0" applyFont="1" applyAlignment="1">
      <alignment horizontal="center" vertical="top"/>
    </xf>
    <xf numFmtId="0" fontId="2" fillId="0" borderId="0" xfId="4" applyFont="1" applyBorder="1" applyAlignment="1"/>
    <xf numFmtId="49" fontId="17" fillId="0" borderId="0" xfId="0" applyNumberFormat="1" applyFont="1" applyFill="1" applyBorder="1" applyAlignment="1" applyProtection="1">
      <alignment vertical="top"/>
    </xf>
    <xf numFmtId="49" fontId="17" fillId="0" borderId="0" xfId="0" applyNumberFormat="1" applyFont="1" applyFill="1" applyBorder="1" applyAlignment="1" applyProtection="1">
      <alignment vertical="top" wrapText="1"/>
    </xf>
    <xf numFmtId="49" fontId="17" fillId="0" borderId="0" xfId="0" applyNumberFormat="1" applyFont="1" applyFill="1" applyBorder="1" applyAlignment="1" applyProtection="1">
      <alignment wrapText="1"/>
    </xf>
    <xf numFmtId="49" fontId="17" fillId="0" borderId="0" xfId="0" applyNumberFormat="1" applyFont="1" applyFill="1" applyBorder="1" applyAlignment="1" applyProtection="1"/>
    <xf numFmtId="49" fontId="17" fillId="0" borderId="0" xfId="0" applyNumberFormat="1" applyFont="1" applyFill="1" applyBorder="1" applyAlignment="1" applyProtection="1">
      <alignment horizontal="right"/>
    </xf>
    <xf numFmtId="0" fontId="15" fillId="0" borderId="2" xfId="0" applyFont="1" applyBorder="1"/>
    <xf numFmtId="49" fontId="18" fillId="0" borderId="0" xfId="0" applyNumberFormat="1" applyFont="1" applyFill="1" applyBorder="1" applyAlignment="1" applyProtection="1">
      <alignment horizontal="center" wrapText="1"/>
    </xf>
    <xf numFmtId="4" fontId="8" fillId="0" borderId="0" xfId="0" applyNumberFormat="1" applyFont="1"/>
    <xf numFmtId="0" fontId="21" fillId="0" borderId="0" xfId="0" applyNumberFormat="1" applyFont="1" applyFill="1" applyBorder="1" applyAlignment="1" applyProtection="1"/>
    <xf numFmtId="0" fontId="22" fillId="0" borderId="0" xfId="0" applyNumberFormat="1" applyFont="1" applyFill="1" applyBorder="1" applyAlignment="1" applyProtection="1"/>
    <xf numFmtId="0" fontId="23" fillId="0" borderId="0" xfId="0" applyNumberFormat="1" applyFont="1" applyFill="1" applyBorder="1" applyAlignment="1" applyProtection="1"/>
    <xf numFmtId="0" fontId="21" fillId="0" borderId="0" xfId="0" applyNumberFormat="1" applyFont="1" applyFill="1" applyBorder="1" applyAlignment="1" applyProtection="1">
      <alignment horizontal="left" indent="1"/>
    </xf>
    <xf numFmtId="0" fontId="21" fillId="0" borderId="0" xfId="0" applyNumberFormat="1" applyFont="1" applyFill="1" applyBorder="1" applyAlignment="1" applyProtection="1">
      <alignment horizontal="left" vertical="top" wrapText="1"/>
    </xf>
    <xf numFmtId="0" fontId="3" fillId="0" borderId="4" xfId="0" applyFont="1" applyBorder="1" applyAlignment="1">
      <alignment vertical="top" wrapText="1"/>
    </xf>
    <xf numFmtId="0" fontId="19" fillId="0" borderId="2" xfId="0" applyNumberFormat="1" applyFont="1" applyFill="1" applyBorder="1" applyAlignment="1" applyProtection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3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vertical="top" wrapText="1"/>
    </xf>
    <xf numFmtId="0" fontId="21" fillId="0" borderId="2" xfId="0" applyNumberFormat="1" applyFont="1" applyFill="1" applyBorder="1" applyAlignment="1" applyProtection="1">
      <alignment horizontal="left" vertical="top" wrapText="1"/>
    </xf>
    <xf numFmtId="0" fontId="21" fillId="0" borderId="0" xfId="0" applyNumberFormat="1" applyFont="1" applyFill="1" applyBorder="1" applyAlignment="1" applyProtection="1">
      <alignment horizontal="center" vertical="top"/>
    </xf>
    <xf numFmtId="0" fontId="2" fillId="0" borderId="3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10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49" fontId="17" fillId="0" borderId="0" xfId="0" applyNumberFormat="1" applyFont="1" applyFill="1" applyBorder="1" applyAlignment="1" applyProtection="1">
      <alignment horizontal="right" vertical="top" wrapText="1"/>
    </xf>
    <xf numFmtId="0" fontId="18" fillId="0" borderId="2" xfId="0" applyNumberFormat="1" applyFont="1" applyFill="1" applyBorder="1" applyAlignment="1" applyProtection="1">
      <alignment horizontal="center" vertical="top" wrapText="1"/>
    </xf>
    <xf numFmtId="0" fontId="18" fillId="0" borderId="0" xfId="0" applyNumberFormat="1" applyFont="1" applyFill="1" applyBorder="1" applyAlignment="1" applyProtection="1">
      <alignment horizontal="left"/>
    </xf>
  </cellXfs>
  <cellStyles count="6">
    <cellStyle name="Итоги" xfId="1"/>
    <cellStyle name="ЛокСмета" xfId="2"/>
    <cellStyle name="Обычный" xfId="0" builtinId="0"/>
    <cellStyle name="ПИР" xfId="3"/>
    <cellStyle name="Титул" xfId="4"/>
    <cellStyle name="Хвост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showGridLines="0" tabSelected="1" zoomScaleNormal="100" workbookViewId="0">
      <selection activeCell="C11" sqref="C11"/>
    </sheetView>
  </sheetViews>
  <sheetFormatPr defaultColWidth="8.85546875" defaultRowHeight="12.75" outlineLevelRow="1" x14ac:dyDescent="0.2"/>
  <cols>
    <col min="1" max="1" width="3.5703125" style="15" customWidth="1"/>
    <col min="2" max="2" width="4.28515625" style="6" customWidth="1"/>
    <col min="3" max="3" width="46.140625" style="6" customWidth="1"/>
    <col min="4" max="4" width="46.42578125" style="6" customWidth="1"/>
    <col min="5" max="5" width="31.42578125" style="6" customWidth="1"/>
    <col min="6" max="6" width="12.7109375" style="6" customWidth="1"/>
    <col min="7" max="10" width="8.85546875" style="6"/>
    <col min="11" max="11" width="16" style="6" customWidth="1"/>
    <col min="12" max="16384" width="8.85546875" style="6"/>
  </cols>
  <sheetData>
    <row r="1" spans="1:6" ht="15" customHeight="1" x14ac:dyDescent="0.2">
      <c r="A1" s="6"/>
      <c r="B1" s="8"/>
      <c r="C1" s="8"/>
      <c r="D1" s="8"/>
      <c r="E1" s="67" t="s">
        <v>25</v>
      </c>
      <c r="F1" s="67"/>
    </row>
    <row r="2" spans="1:6" s="15" customFormat="1" x14ac:dyDescent="0.2">
      <c r="B2" s="8"/>
      <c r="C2" s="8"/>
      <c r="D2" s="8"/>
      <c r="E2" s="68" t="s">
        <v>26</v>
      </c>
      <c r="F2" s="68"/>
    </row>
    <row r="3" spans="1:6" s="15" customFormat="1" x14ac:dyDescent="0.2">
      <c r="A3" s="31" t="s">
        <v>30</v>
      </c>
      <c r="B3" s="37"/>
      <c r="C3" s="8"/>
      <c r="D3" s="8"/>
      <c r="E3" s="68" t="s">
        <v>27</v>
      </c>
      <c r="F3" s="68"/>
    </row>
    <row r="4" spans="1:6" s="15" customFormat="1" ht="12.75" customHeight="1" x14ac:dyDescent="0.2">
      <c r="B4" s="38"/>
      <c r="C4" s="39"/>
      <c r="D4" s="39"/>
      <c r="E4" s="69" t="s">
        <v>28</v>
      </c>
      <c r="F4" s="69"/>
    </row>
    <row r="5" spans="1:6" s="15" customFormat="1" ht="14.45" customHeight="1" x14ac:dyDescent="0.2">
      <c r="A5" s="15" t="s">
        <v>31</v>
      </c>
      <c r="B5" s="38"/>
      <c r="C5" s="39"/>
      <c r="D5" s="39"/>
      <c r="E5" s="69" t="s">
        <v>29</v>
      </c>
      <c r="F5" s="69"/>
    </row>
    <row r="6" spans="1:6" s="15" customFormat="1" ht="24.6" customHeight="1" x14ac:dyDescent="0.2">
      <c r="B6" s="41"/>
      <c r="C6" s="40"/>
      <c r="D6" s="44" t="s">
        <v>32</v>
      </c>
      <c r="E6" s="40"/>
      <c r="F6" s="42"/>
    </row>
    <row r="7" spans="1:6" ht="5.45" customHeight="1" x14ac:dyDescent="0.2">
      <c r="A7" s="6"/>
      <c r="B7" s="1"/>
      <c r="C7" s="1"/>
      <c r="D7" s="1"/>
      <c r="E7" s="1"/>
      <c r="F7" s="1"/>
    </row>
    <row r="8" spans="1:6" ht="39.75" customHeight="1" x14ac:dyDescent="0.2">
      <c r="A8" s="6"/>
      <c r="B8" s="70" t="s">
        <v>34</v>
      </c>
      <c r="C8" s="52"/>
      <c r="D8" s="52"/>
      <c r="E8" s="52"/>
      <c r="F8" s="52"/>
    </row>
    <row r="9" spans="1:6" ht="19.5" customHeight="1" x14ac:dyDescent="0.2">
      <c r="A9" s="63"/>
      <c r="B9" s="63"/>
      <c r="C9" s="63"/>
      <c r="D9" s="47"/>
      <c r="E9" s="47"/>
      <c r="F9" s="9"/>
    </row>
    <row r="10" spans="1:6" ht="25.5" customHeight="1" x14ac:dyDescent="0.2">
      <c r="A10" s="48"/>
      <c r="B10" s="62"/>
      <c r="C10" s="62"/>
      <c r="D10" s="62"/>
      <c r="E10" s="62"/>
      <c r="F10" s="1"/>
    </row>
    <row r="11" spans="1:6" ht="24" customHeight="1" x14ac:dyDescent="0.2">
      <c r="A11" s="46" t="s">
        <v>20</v>
      </c>
      <c r="B11" s="46"/>
      <c r="C11" s="49"/>
      <c r="D11" s="49"/>
      <c r="E11" s="49"/>
      <c r="F11" s="4"/>
    </row>
    <row r="12" spans="1:6" ht="24" customHeight="1" outlineLevel="1" x14ac:dyDescent="0.2">
      <c r="A12" s="48"/>
      <c r="B12" s="62" t="s">
        <v>14</v>
      </c>
      <c r="C12" s="62"/>
      <c r="D12" s="62"/>
      <c r="E12" s="62"/>
      <c r="F12" s="4"/>
    </row>
    <row r="13" spans="1:6" s="15" customFormat="1" ht="15" customHeight="1" outlineLevel="1" x14ac:dyDescent="0.2">
      <c r="A13" s="71" t="s">
        <v>33</v>
      </c>
      <c r="B13" s="50"/>
      <c r="C13" s="50"/>
      <c r="D13" s="50"/>
      <c r="E13" s="50"/>
      <c r="F13" s="4"/>
    </row>
    <row r="14" spans="1:6" s="15" customFormat="1" ht="15" customHeight="1" outlineLevel="1" x14ac:dyDescent="0.2">
      <c r="A14" s="48"/>
      <c r="B14" s="50"/>
      <c r="C14" s="50"/>
      <c r="D14" s="50"/>
      <c r="E14" s="50"/>
      <c r="F14" s="4"/>
    </row>
    <row r="15" spans="1:6" x14ac:dyDescent="0.2">
      <c r="A15" s="6"/>
      <c r="B15" s="1"/>
      <c r="C15" s="1"/>
      <c r="D15" s="2"/>
      <c r="E15" s="2"/>
      <c r="F15" s="3"/>
    </row>
    <row r="16" spans="1:6" ht="79.900000000000006" customHeight="1" x14ac:dyDescent="0.2">
      <c r="A16" s="6"/>
      <c r="B16" s="5" t="s">
        <v>0</v>
      </c>
      <c r="C16" s="7" t="s">
        <v>1</v>
      </c>
      <c r="D16" s="7" t="s">
        <v>2</v>
      </c>
      <c r="E16" s="14" t="s">
        <v>3</v>
      </c>
      <c r="F16" s="14" t="s">
        <v>4</v>
      </c>
    </row>
    <row r="17" spans="1:6" x14ac:dyDescent="0.2">
      <c r="A17" s="6"/>
      <c r="B17" s="17">
        <v>1</v>
      </c>
      <c r="C17" s="18">
        <v>2</v>
      </c>
      <c r="D17" s="18">
        <v>3</v>
      </c>
      <c r="E17" s="17">
        <v>4</v>
      </c>
      <c r="F17" s="17">
        <v>5</v>
      </c>
    </row>
    <row r="18" spans="1:6" ht="21" customHeight="1" x14ac:dyDescent="0.2">
      <c r="A18" s="6"/>
      <c r="B18" s="58" t="s">
        <v>5</v>
      </c>
      <c r="C18" s="59"/>
      <c r="D18" s="59"/>
      <c r="E18" s="59"/>
      <c r="F18" s="59"/>
    </row>
    <row r="19" spans="1:6" s="15" customFormat="1" ht="25.5" x14ac:dyDescent="0.2">
      <c r="B19" s="55">
        <v>1</v>
      </c>
      <c r="C19" s="19" t="s">
        <v>16</v>
      </c>
      <c r="D19" s="20" t="s">
        <v>6</v>
      </c>
      <c r="E19" s="21" t="s">
        <v>19</v>
      </c>
      <c r="F19" s="29">
        <v>129528</v>
      </c>
    </row>
    <row r="20" spans="1:6" s="15" customFormat="1" ht="24" outlineLevel="1" x14ac:dyDescent="0.2">
      <c r="B20" s="56"/>
      <c r="C20" s="22" t="s">
        <v>17</v>
      </c>
      <c r="D20" s="23" t="s">
        <v>7</v>
      </c>
      <c r="E20" s="24"/>
      <c r="F20" s="25" t="s">
        <v>8</v>
      </c>
    </row>
    <row r="21" spans="1:6" s="15" customFormat="1" ht="60" outlineLevel="1" x14ac:dyDescent="0.2">
      <c r="B21" s="57"/>
      <c r="C21" s="22" t="s">
        <v>18</v>
      </c>
      <c r="D21" s="23" t="s">
        <v>13</v>
      </c>
      <c r="E21" s="24"/>
      <c r="F21" s="25" t="s">
        <v>8</v>
      </c>
    </row>
    <row r="22" spans="1:6" s="15" customFormat="1" ht="15" x14ac:dyDescent="0.2">
      <c r="B22" s="26"/>
      <c r="C22" s="53" t="s">
        <v>9</v>
      </c>
      <c r="D22" s="54"/>
      <c r="E22" s="54"/>
      <c r="F22" s="27"/>
    </row>
    <row r="23" spans="1:6" s="15" customFormat="1" ht="15" x14ac:dyDescent="0.2">
      <c r="B23" s="26"/>
      <c r="C23" s="60" t="s">
        <v>10</v>
      </c>
      <c r="D23" s="61"/>
      <c r="E23" s="61"/>
      <c r="F23" s="29">
        <f>F19</f>
        <v>129528</v>
      </c>
    </row>
    <row r="24" spans="1:6" s="15" customFormat="1" ht="15" x14ac:dyDescent="0.2">
      <c r="B24" s="26"/>
      <c r="C24" s="60" t="s">
        <v>11</v>
      </c>
      <c r="D24" s="61"/>
      <c r="E24" s="61"/>
      <c r="F24" s="29">
        <f>F23*1.075</f>
        <v>139242.6</v>
      </c>
    </row>
    <row r="25" spans="1:6" s="15" customFormat="1" ht="15" x14ac:dyDescent="0.2">
      <c r="B25" s="26"/>
      <c r="C25" s="60" t="s">
        <v>21</v>
      </c>
      <c r="D25" s="61"/>
      <c r="E25" s="61"/>
      <c r="F25" s="29">
        <f>F24*6.1</f>
        <v>849379.86</v>
      </c>
    </row>
    <row r="26" spans="1:6" s="15" customFormat="1" ht="15" customHeight="1" x14ac:dyDescent="0.2">
      <c r="B26" s="51"/>
      <c r="C26" s="64" t="s">
        <v>24</v>
      </c>
      <c r="D26" s="65"/>
      <c r="E26" s="66"/>
      <c r="F26" s="29">
        <f>F25*0.2</f>
        <v>169875.97200000001</v>
      </c>
    </row>
    <row r="27" spans="1:6" s="15" customFormat="1" ht="15" x14ac:dyDescent="0.2">
      <c r="B27" s="28"/>
      <c r="C27" s="53" t="s">
        <v>12</v>
      </c>
      <c r="D27" s="54"/>
      <c r="E27" s="54"/>
      <c r="F27" s="30">
        <f>F25+F26</f>
        <v>1019255.8319999999</v>
      </c>
    </row>
    <row r="28" spans="1:6" s="15" customFormat="1" x14ac:dyDescent="0.2">
      <c r="B28" s="12"/>
      <c r="C28" s="11"/>
      <c r="D28" s="10"/>
      <c r="E28" s="13"/>
      <c r="F28" s="16"/>
    </row>
    <row r="29" spans="1:6" s="33" customFormat="1" ht="21.75" customHeight="1" x14ac:dyDescent="0.2">
      <c r="B29" s="34"/>
      <c r="C29" s="34"/>
      <c r="D29" s="34"/>
      <c r="E29" s="34"/>
      <c r="F29" s="45"/>
    </row>
    <row r="30" spans="1:6" s="31" customFormat="1" x14ac:dyDescent="0.2">
      <c r="C30" s="32" t="s">
        <v>22</v>
      </c>
      <c r="D30" s="43"/>
      <c r="E30" s="31" t="s">
        <v>23</v>
      </c>
    </row>
    <row r="31" spans="1:6" s="33" customFormat="1" ht="29.25" customHeight="1" x14ac:dyDescent="0.2">
      <c r="C31" s="35"/>
      <c r="D31" s="36" t="s">
        <v>15</v>
      </c>
    </row>
    <row r="32" spans="1:6" s="33" customFormat="1" ht="11.25" x14ac:dyDescent="0.2"/>
  </sheetData>
  <mergeCells count="17">
    <mergeCell ref="E1:F1"/>
    <mergeCell ref="E2:F2"/>
    <mergeCell ref="E3:F3"/>
    <mergeCell ref="E4:F4"/>
    <mergeCell ref="E5:F5"/>
    <mergeCell ref="B8:F8"/>
    <mergeCell ref="C27:E27"/>
    <mergeCell ref="B19:B21"/>
    <mergeCell ref="B18:F18"/>
    <mergeCell ref="C22:E22"/>
    <mergeCell ref="C23:E23"/>
    <mergeCell ref="C24:E24"/>
    <mergeCell ref="C25:E25"/>
    <mergeCell ref="B10:E10"/>
    <mergeCell ref="B12:E12"/>
    <mergeCell ref="A9:C9"/>
    <mergeCell ref="C26:E26"/>
  </mergeCells>
  <pageMargins left="0.35433070866141736" right="0.23622047244094491" top="0.74803149606299213" bottom="0.74803149606299213" header="0.31496062992125984" footer="0.31496062992125984"/>
  <pageSetup paperSize="9" scale="67" fitToHeight="0" orientation="portrait" r:id="rId1"/>
  <headerFoot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Юрочко Дарья Юрьевна</dc:creator>
  <cp:lastModifiedBy>Моховикова Екатерина Николаевна</cp:lastModifiedBy>
  <cp:lastPrinted>2024-11-08T07:50:48Z</cp:lastPrinted>
  <dcterms:created xsi:type="dcterms:W3CDTF">2014-05-08T09:51:02Z</dcterms:created>
  <dcterms:modified xsi:type="dcterms:W3CDTF">2024-12-13T08:49:38Z</dcterms:modified>
</cp:coreProperties>
</file>